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5803893F-69D5-49CF-B246-7AE4801832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6.1. Đất ở tại nông thôn" sheetId="16" r:id="rId1"/>
    <sheet name="56.2. Đất TMDV tại nông thôn" sheetId="14" r:id="rId2"/>
    <sheet name="56.3. Đất SXPNN tại nông thôn" sheetId="18" r:id="rId3"/>
    <sheet name="56.4. Đất NN" sheetId="15" r:id="rId4"/>
  </sheets>
  <externalReferences>
    <externalReference r:id="rId5"/>
  </externalReferences>
  <definedNames>
    <definedName name="_xlnm.Print_Titles" localSheetId="0">'56.1. Đất ở tại nông thôn'!$7:$8</definedName>
    <definedName name="_xlnm.Print_Titles" localSheetId="1">'56.2. Đất TMDV tại nông thôn'!$7:$8</definedName>
    <definedName name="_xlnm.Print_Titles" localSheetId="2">'56.3. Đất SXPNN tại nông thôn'!$7:$8</definedName>
    <definedName name="_xlnm.Print_Area" localSheetId="0">'56.1. Đất ở tại nông thôn'!$A$1:$H$23</definedName>
    <definedName name="_xlnm.Print_Area" localSheetId="1">'56.2. Đất TMDV tại nông thôn'!$A$1:$H$23</definedName>
    <definedName name="_xlnm.Print_Area" localSheetId="2">'56.3. Đất SXPNN tại nông thôn'!$A$1:$H$23</definedName>
    <definedName name="_xlnm.Print_Area" localSheetId="3">'56.4. Đất NN'!$A$1:$E$49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" i="15" l="1"/>
  <c r="B41" i="15"/>
  <c r="B32" i="15"/>
  <c r="B23" i="15"/>
  <c r="A20" i="15"/>
  <c r="A21" i="15" s="1"/>
  <c r="A22" i="15" s="1"/>
  <c r="A23" i="15" s="1"/>
  <c r="B20" i="15"/>
  <c r="B21" i="15"/>
  <c r="B22" i="15"/>
  <c r="A11" i="15"/>
  <c r="A12" i="15" s="1"/>
  <c r="A13" i="15" s="1"/>
  <c r="A14" i="15" s="1"/>
  <c r="E22" i="18"/>
  <c r="E19" i="18"/>
  <c r="F19" i="18" s="1"/>
  <c r="E23" i="18"/>
  <c r="E22" i="14"/>
  <c r="E23" i="14"/>
  <c r="E19" i="14"/>
  <c r="G19" i="14" s="1"/>
  <c r="E10" i="14"/>
  <c r="F10" i="14" s="1"/>
  <c r="E11" i="14"/>
  <c r="E12" i="14"/>
  <c r="E14" i="14"/>
  <c r="F14" i="14" s="1"/>
  <c r="E16" i="14"/>
  <c r="F16" i="14" s="1"/>
  <c r="E17" i="14"/>
  <c r="F17" i="14" s="1"/>
  <c r="G19" i="16"/>
  <c r="F19" i="16"/>
  <c r="G17" i="16"/>
  <c r="F17" i="16"/>
  <c r="G16" i="16"/>
  <c r="F16" i="16"/>
  <c r="G14" i="16"/>
  <c r="F14" i="16"/>
  <c r="G10" i="16"/>
  <c r="F10" i="16"/>
  <c r="G19" i="18" l="1"/>
  <c r="G17" i="14"/>
  <c r="F19" i="14"/>
  <c r="G14" i="14"/>
  <c r="G10" i="14"/>
  <c r="G16" i="14"/>
  <c r="E17" i="18" l="1"/>
  <c r="E16" i="18"/>
  <c r="E14" i="18"/>
  <c r="E12" i="18"/>
  <c r="E11" i="18"/>
  <c r="F16" i="18" l="1"/>
  <c r="F17" i="18"/>
  <c r="G17" i="18"/>
  <c r="F14" i="18"/>
  <c r="G14" i="18"/>
  <c r="G16" i="18"/>
  <c r="E10" i="18" l="1"/>
  <c r="G10" i="18" s="1"/>
  <c r="F10" i="18" l="1"/>
  <c r="B48" i="15" l="1"/>
  <c r="B47" i="15" l="1"/>
  <c r="B46" i="15"/>
  <c r="A46" i="15"/>
  <c r="B40" i="15"/>
  <c r="B39" i="15"/>
  <c r="B38" i="15"/>
  <c r="A38" i="15"/>
  <c r="A39" i="15" s="1"/>
  <c r="A40" i="15" s="1"/>
  <c r="A41" i="15" s="1"/>
  <c r="B31" i="15"/>
  <c r="B30" i="15"/>
  <c r="B29" i="15"/>
  <c r="A29" i="15"/>
  <c r="A30" i="15" s="1"/>
  <c r="A31" i="15" s="1"/>
  <c r="A32" i="15" s="1"/>
  <c r="A47" i="15" l="1"/>
  <c r="A48" i="15" s="1"/>
  <c r="A49" i="15" s="1"/>
  <c r="E29" i="15"/>
  <c r="C29" i="15"/>
  <c r="D29" i="15"/>
  <c r="D32" i="15"/>
  <c r="C32" i="15"/>
  <c r="E32" i="15"/>
  <c r="E30" i="15"/>
  <c r="C30" i="15"/>
  <c r="D30" i="15"/>
  <c r="E31" i="15"/>
  <c r="C31" i="15"/>
  <c r="D31" i="15"/>
</calcChain>
</file>

<file path=xl/sharedStrings.xml><?xml version="1.0" encoding="utf-8"?>
<sst xmlns="http://schemas.openxmlformats.org/spreadsheetml/2006/main" count="201" uniqueCount="65">
  <si>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</si>
  <si>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</si>
  <si>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</si>
  <si>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</si>
  <si>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</si>
  <si>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</si>
  <si>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</si>
  <si>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</si>
  <si>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</si>
  <si>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</si>
  <si>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</si>
  <si>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</si>
  <si>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</si>
  <si>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</si>
  <si>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</si>
  <si>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</si>
  <si>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</si>
  <si>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</si>
  <si>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</si>
  <si>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</si>
  <si>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</si>
  <si>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</si>
  <si>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</si>
  <si>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</si>
  <si>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</si>
  <si>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</si>
  <si>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</si>
  <si>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</si>
  <si>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Giá đất thương mại, dịch vụ</t>
  </si>
  <si>
    <t>Giá đất cơ sở sản xuất phi nông nghiệp</t>
  </si>
  <si>
    <t>Xã Bằng Mạc cũ</t>
  </si>
  <si>
    <t>Đường huyện 89 (ĐH.89) đoạn 1</t>
  </si>
  <si>
    <t>Từ Km0+900</t>
  </si>
  <si>
    <t>Đến Km1+900</t>
  </si>
  <si>
    <t>Đường huyện 89 (ĐH.89) đoạn 2</t>
  </si>
  <si>
    <t xml:space="preserve">Từ trụ sở công an xã Bằng Mạc cũ </t>
  </si>
  <si>
    <t>Đến nhà nghỉ Lâm Hương, thôn Khòn Nưa</t>
  </si>
  <si>
    <t>Đường huyện 89 (ĐH.89) đoạn 3</t>
  </si>
  <si>
    <t>Từ Nhà nghỉ Lâm Hương thôn Khòn Nưa</t>
  </si>
  <si>
    <t xml:space="preserve">Đến hết địa phận xã Bằng Mạc cũ </t>
  </si>
  <si>
    <t>Xã Gia Lộc cũ</t>
  </si>
  <si>
    <t>Đường Quốc lộ 279</t>
  </si>
  <si>
    <t>Tiếp giáp địa giới huyện Văn Quan</t>
  </si>
  <si>
    <t>Tiếp giáp địa giới Xã Thượng Cường huyện Chi Lăng</t>
  </si>
  <si>
    <t>Xã Thượng Cường cũ</t>
  </si>
  <si>
    <t>Từ tiếp giáp địa giới Xã Gia Lộc</t>
  </si>
  <si>
    <t>đường rẽ vào thôn Quán Hàng</t>
  </si>
  <si>
    <t>tiếp giáp địa giới thị trấn Đồng Mỏ</t>
  </si>
  <si>
    <t>Xã Bằng Hữu cũ</t>
  </si>
  <si>
    <t>Đường huyện 89</t>
  </si>
  <si>
    <t>Từ nhà đường rẽ Mỏ Tuống giáp thôn Đồng Chùa Xã Bằng Mạc</t>
  </si>
  <si>
    <t>Đỉnh đèo Cướm</t>
  </si>
  <si>
    <t>56. Xã Bằng Mạc</t>
  </si>
  <si>
    <t>BẢNG 56.1: BẢNG GIÁ ĐẤT Ở TẠI NÔNG THÔN</t>
  </si>
  <si>
    <t>BẢNG 56.2: BẢNG GIÁ ĐẤT THƯƠNG MẠI, DỊCH VỤ TẠI NÔNG THÔN</t>
  </si>
  <si>
    <t>BẢNG 56.4: BẢNG GIÁ ĐẤT NÔNG NGHIỆP</t>
  </si>
  <si>
    <t>1.1</t>
  </si>
  <si>
    <t>1.2</t>
  </si>
  <si>
    <t>1.3</t>
  </si>
  <si>
    <t>2.1</t>
  </si>
  <si>
    <t>3.1</t>
  </si>
  <si>
    <t>3.2</t>
  </si>
  <si>
    <t>4.1</t>
  </si>
  <si>
    <t>Xã Bằng Mạc, xã Gia Lộc, xã Thượng Cường cũ</t>
  </si>
  <si>
    <t>BẢNG 56.3: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</si>
</sst>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&#7892;NG%20H&#7906;P%20GI&#193;%20&#272;&#7844;T%20N&#212;NG%20NGHI&#7878;P%2010.8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ổng hợp"/>
      <sheetName val="Dữ liệu HĐCN đất NN"/>
      <sheetName val="1. xã Thất Khê"/>
      <sheetName val="2. xã Đoàn Kết"/>
      <sheetName val="3. xã Tân Tiến"/>
      <sheetName val="4. xã Tràng Định"/>
      <sheetName val="5. xã Quốc Khánh"/>
      <sheetName val="6. xã Kháng Chiến"/>
      <sheetName val="7. xã Quốc Việt"/>
      <sheetName val="8. xã Bình Gia"/>
      <sheetName val="9. xã Tân Văn"/>
      <sheetName val="10. xã Hồng Phong"/>
      <sheetName val="11. xã Hoa Thám"/>
      <sheetName val="12. xã Quý Hòa"/>
      <sheetName val="18. xã Vũ Lăng"/>
      <sheetName val="19. xã Nhất Hòa"/>
      <sheetName val="20. xã Vũ Lễ"/>
      <sheetName val="21. xã Tân Tri "/>
      <sheetName val="22. xã Văn Quan"/>
      <sheetName val="23. xã Điềm He"/>
      <sheetName val="24. xã Yên Phúc"/>
      <sheetName val="25. xã Tri Lễ"/>
      <sheetName val="26. xã Tân Đoàn"/>
      <sheetName val="27. xã Khánh Khê"/>
      <sheetName val="28. xã Na Sầm"/>
      <sheetName val="29. xã Hoàng Văn Thụ"/>
      <sheetName val="30. xã Thụy Hùng"/>
      <sheetName val="31. xã Văn Lãng"/>
      <sheetName val="32. xã Hội Hoan"/>
      <sheetName val="33. xã Lộc Bình"/>
      <sheetName val="34. xã Mẫu Sơn"/>
      <sheetName val="35. xã Na Dương"/>
      <sheetName val="36. xã Lợi Bác"/>
      <sheetName val="37. xã Thống Nhất"/>
      <sheetName val="38. xã Xuân Dương"/>
      <sheetName val="39. xã Khuất Xá"/>
      <sheetName val="40. xã Đình Lập"/>
      <sheetName val="41. xã Thái Bình"/>
      <sheetName val="42. xã Châu Sơn"/>
      <sheetName val="43. xã Kiên Mộc"/>
      <sheetName val="44. xã Hữu Lũng"/>
      <sheetName val="45. xã Tuấn Sơn"/>
      <sheetName val="65. phường Đông Kinh "/>
      <sheetName val="64. phường Kỳ Lừa"/>
      <sheetName val="63. phường Lương Văn Tri"/>
      <sheetName val="62. phường Tam Thanh "/>
      <sheetName val="61. xã Ba Sơn "/>
      <sheetName val="60. xã Công Sơn "/>
      <sheetName val="59. xã Cao Lộc "/>
      <sheetName val="58. xã Đồng Đăng"/>
      <sheetName val="57. xã Vạn Linh"/>
      <sheetName val="56. xã Bằng Mạc "/>
      <sheetName val="55. xã Nhân Lý "/>
      <sheetName val="54. xã Chiến Thắng "/>
      <sheetName val="53. xã Quan Sơn "/>
      <sheetName val="52. xã Chi Lăng "/>
      <sheetName val="51. xã Cai Kinh"/>
      <sheetName val="50. xã Hữu Liên"/>
      <sheetName val="49. xã Yên Bình  "/>
      <sheetName val="48. xã Thiện Tân"/>
      <sheetName val="47. xã Vân Nham"/>
      <sheetName val="46. xã Tân Thành"/>
      <sheetName val="15. xã Thiện Long"/>
      <sheetName val="16. xã Bắc Sơn "/>
      <sheetName val="17. xã Hưng Vũ"/>
      <sheetName val="13. xã Thiện Hòa"/>
      <sheetName val="14. xã Thiện Thuật"/>
    </sheetNames>
    <sheetDataSet>
      <sheetData sheetId="0" refreshError="1">
        <row r="2">
          <cell r="F2" t="str">
            <v>VT1
(LUA)</v>
          </cell>
        </row>
        <row r="214">
          <cell r="E214" t="str">
            <v>Ký hiệu</v>
          </cell>
          <cell r="F214" t="str">
            <v>VT1
(LUA)</v>
          </cell>
          <cell r="G214" t="str">
            <v>VT2
(LUA)</v>
          </cell>
          <cell r="H214" t="str">
            <v>VT3
(LUA)</v>
          </cell>
          <cell r="I214" t="str">
            <v>VT1
(HNK)</v>
          </cell>
          <cell r="J214" t="str">
            <v>VT2
(HNK)</v>
          </cell>
          <cell r="K214" t="str">
            <v>VT3
(HNK)</v>
          </cell>
          <cell r="L214" t="str">
            <v>VT1
(CLN)</v>
          </cell>
          <cell r="M214" t="str">
            <v>VT2
(CLN)</v>
          </cell>
          <cell r="N214" t="str">
            <v>VT3
(CLN)</v>
          </cell>
          <cell r="O214" t="str">
            <v>VT1
(NTS)</v>
          </cell>
          <cell r="P214" t="str">
            <v>VT2
(NTS)</v>
          </cell>
          <cell r="Q214" t="str">
            <v>VT3
(NTS)</v>
          </cell>
          <cell r="R214" t="str">
            <v>RSX</v>
          </cell>
        </row>
        <row r="215">
          <cell r="E215" t="str">
            <v>Phường và các Xã thuộc thành phố Lạng Sơn</v>
          </cell>
        </row>
        <row r="216">
          <cell r="E216" t="str">
            <v>I</v>
          </cell>
        </row>
        <row r="217">
          <cell r="E217" t="str">
            <v>II</v>
          </cell>
        </row>
        <row r="218">
          <cell r="E218" t="str">
            <v>III</v>
          </cell>
        </row>
        <row r="228">
          <cell r="E228" t="str">
            <v>Ký hiệu</v>
          </cell>
          <cell r="F228" t="str">
            <v>VT1
(LUA)</v>
          </cell>
          <cell r="G228" t="str">
            <v>VT2
(LUA)</v>
          </cell>
          <cell r="H228" t="str">
            <v>VT3
(LUA)</v>
          </cell>
          <cell r="I228" t="str">
            <v>VT1
(HNK)</v>
          </cell>
          <cell r="J228" t="str">
            <v>VT2
(HNK)</v>
          </cell>
          <cell r="K228" t="str">
            <v>VT3
(HNK)</v>
          </cell>
          <cell r="L228" t="str">
            <v>VT1
(CLN)</v>
          </cell>
          <cell r="M228" t="str">
            <v>VT2
(CLN)</v>
          </cell>
          <cell r="N228" t="str">
            <v>VT3
(CLN)</v>
          </cell>
          <cell r="O228" t="str">
            <v>VT1
(NTS)</v>
          </cell>
          <cell r="P228" t="str">
            <v>VT2
(NTS)</v>
          </cell>
          <cell r="Q228" t="str">
            <v>VT3
(NTS)</v>
          </cell>
          <cell r="R228" t="str">
            <v>RSX</v>
          </cell>
        </row>
        <row r="229">
          <cell r="E229" t="str">
            <v>Phường và các Xã thuộc thành phố Lạng Sơn</v>
          </cell>
          <cell r="F229">
            <v>75000</v>
          </cell>
          <cell r="G229">
            <v>68000</v>
          </cell>
          <cell r="H229">
            <v>60000</v>
          </cell>
          <cell r="I229">
            <v>71000</v>
          </cell>
          <cell r="J229">
            <v>64000</v>
          </cell>
          <cell r="K229">
            <v>57000</v>
          </cell>
          <cell r="L229">
            <v>65000</v>
          </cell>
          <cell r="M229">
            <v>59000</v>
          </cell>
          <cell r="N229">
            <v>52000</v>
          </cell>
          <cell r="O229">
            <v>50000</v>
          </cell>
          <cell r="P229">
            <v>45000</v>
          </cell>
          <cell r="Q229">
            <v>40000</v>
          </cell>
          <cell r="R229">
            <v>13000</v>
          </cell>
        </row>
        <row r="230">
          <cell r="E230" t="str">
            <v>I</v>
          </cell>
          <cell r="F230">
            <v>64000</v>
          </cell>
          <cell r="G230">
            <v>58000</v>
          </cell>
          <cell r="H230">
            <v>51000</v>
          </cell>
          <cell r="I230">
            <v>58000</v>
          </cell>
          <cell r="J230">
            <v>52000</v>
          </cell>
          <cell r="K230">
            <v>46000</v>
          </cell>
          <cell r="L230">
            <v>51000</v>
          </cell>
          <cell r="M230">
            <v>46000</v>
          </cell>
          <cell r="N230">
            <v>41000</v>
          </cell>
          <cell r="O230">
            <v>42000</v>
          </cell>
          <cell r="P230">
            <v>38000</v>
          </cell>
          <cell r="Q230">
            <v>34000</v>
          </cell>
          <cell r="R230">
            <v>11000</v>
          </cell>
        </row>
        <row r="231">
          <cell r="E231" t="str">
            <v>II</v>
          </cell>
          <cell r="F231">
            <v>58000</v>
          </cell>
          <cell r="G231">
            <v>52000</v>
          </cell>
          <cell r="H231">
            <v>46000</v>
          </cell>
          <cell r="I231">
            <v>52000</v>
          </cell>
          <cell r="J231">
            <v>47000</v>
          </cell>
          <cell r="K231">
            <v>42000</v>
          </cell>
          <cell r="L231">
            <v>46000</v>
          </cell>
          <cell r="M231">
            <v>41000</v>
          </cell>
          <cell r="N231">
            <v>37000</v>
          </cell>
          <cell r="O231">
            <v>39000</v>
          </cell>
          <cell r="P231">
            <v>35000</v>
          </cell>
          <cell r="Q231">
            <v>31000</v>
          </cell>
          <cell r="R231">
            <v>8000</v>
          </cell>
        </row>
        <row r="232">
          <cell r="E232" t="str">
            <v>III</v>
          </cell>
          <cell r="F232">
            <v>51000</v>
          </cell>
          <cell r="G232">
            <v>46000</v>
          </cell>
          <cell r="H232">
            <v>41000</v>
          </cell>
          <cell r="I232">
            <v>45000</v>
          </cell>
          <cell r="J232">
            <v>41000</v>
          </cell>
          <cell r="K232">
            <v>36000</v>
          </cell>
          <cell r="L232">
            <v>40000</v>
          </cell>
          <cell r="M232">
            <v>36000</v>
          </cell>
          <cell r="N232">
            <v>32000</v>
          </cell>
          <cell r="O232">
            <v>36000</v>
          </cell>
          <cell r="P232">
            <v>32000</v>
          </cell>
          <cell r="Q232">
            <v>30000</v>
          </cell>
          <cell r="R232">
            <v>6000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8"/>
  <sheetViews>
    <sheetView tabSelected="1" view="pageBreakPreview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53" t="s">
        <v>52</v>
      </c>
      <c r="B2" s="53"/>
      <c r="C2" s="12"/>
      <c r="D2" s="12"/>
      <c r="E2" s="13"/>
      <c r="F2" s="13"/>
      <c r="G2" s="54" t="s">
        <v>19</v>
      </c>
      <c r="H2" s="54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55" t="s">
        <v>53</v>
      </c>
      <c r="B4" s="55"/>
      <c r="C4" s="55"/>
      <c r="D4" s="55"/>
      <c r="E4" s="55"/>
      <c r="F4" s="55"/>
      <c r="G4" s="55"/>
      <c r="H4" s="55"/>
    </row>
    <row r="5" spans="1:8" ht="15.75" x14ac:dyDescent="0.25">
      <c r="A5" s="56" t="s">
        <v>18</v>
      </c>
      <c r="B5" s="56"/>
      <c r="C5" s="56"/>
      <c r="D5" s="56"/>
      <c r="E5" s="56"/>
      <c r="F5" s="56"/>
      <c r="G5" s="56"/>
      <c r="H5" s="56"/>
    </row>
    <row r="6" spans="1:8" ht="15.75" x14ac:dyDescent="0.25">
      <c r="A6" s="57" t="s">
        <v>4</v>
      </c>
      <c r="B6" s="57"/>
      <c r="C6" s="57"/>
      <c r="D6" s="57"/>
      <c r="E6" s="57"/>
      <c r="F6" s="57"/>
      <c r="G6" s="57"/>
      <c r="H6" s="57"/>
    </row>
    <row r="7" spans="1:8" ht="15.75" x14ac:dyDescent="0.25">
      <c r="A7" s="58" t="s">
        <v>0</v>
      </c>
      <c r="B7" s="58" t="s">
        <v>1</v>
      </c>
      <c r="C7" s="58" t="s">
        <v>2</v>
      </c>
      <c r="D7" s="58"/>
      <c r="E7" s="58" t="s">
        <v>17</v>
      </c>
      <c r="F7" s="58"/>
      <c r="G7" s="58"/>
      <c r="H7" s="58"/>
    </row>
    <row r="8" spans="1:8" ht="15.75" x14ac:dyDescent="0.25">
      <c r="A8" s="58"/>
      <c r="B8" s="5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" customHeight="1" x14ac:dyDescent="0.25">
      <c r="A9" s="2">
        <v>1</v>
      </c>
      <c r="B9" s="29" t="s">
        <v>30</v>
      </c>
      <c r="C9" s="30"/>
      <c r="D9" s="30"/>
      <c r="E9" s="27"/>
      <c r="F9" s="31"/>
      <c r="G9" s="31"/>
      <c r="H9" s="31"/>
    </row>
    <row r="10" spans="1:8" ht="30.95" customHeight="1" x14ac:dyDescent="0.25">
      <c r="A10" s="1" t="s">
        <v>56</v>
      </c>
      <c r="B10" s="30" t="s">
        <v>31</v>
      </c>
      <c r="C10" s="30" t="s">
        <v>32</v>
      </c>
      <c r="D10" s="30" t="s">
        <v>33</v>
      </c>
      <c r="E10" s="6">
        <v>400000</v>
      </c>
      <c r="F10" s="32">
        <f>+E10*0.6</f>
        <v>240000</v>
      </c>
      <c r="G10" s="32">
        <f>+E10*0.4</f>
        <v>160000</v>
      </c>
      <c r="H10" s="32"/>
    </row>
    <row r="11" spans="1:8" ht="31.5" x14ac:dyDescent="0.25">
      <c r="A11" s="4" t="s">
        <v>57</v>
      </c>
      <c r="B11" s="33" t="s">
        <v>34</v>
      </c>
      <c r="C11" s="33" t="s">
        <v>35</v>
      </c>
      <c r="D11" s="33" t="s">
        <v>36</v>
      </c>
      <c r="E11" s="34">
        <v>250000</v>
      </c>
      <c r="F11" s="34"/>
      <c r="G11" s="34"/>
      <c r="H11" s="34"/>
    </row>
    <row r="12" spans="1:8" ht="31.5" x14ac:dyDescent="0.25">
      <c r="A12" s="1" t="s">
        <v>58</v>
      </c>
      <c r="B12" s="35" t="s">
        <v>37</v>
      </c>
      <c r="C12" s="35" t="s">
        <v>38</v>
      </c>
      <c r="D12" s="35" t="s">
        <v>39</v>
      </c>
      <c r="E12" s="6">
        <v>300000</v>
      </c>
      <c r="F12" s="32"/>
      <c r="G12" s="32"/>
      <c r="H12" s="32"/>
    </row>
    <row r="13" spans="1:8" ht="30.95" customHeight="1" x14ac:dyDescent="0.25">
      <c r="A13" s="2">
        <v>2</v>
      </c>
      <c r="B13" s="29" t="s">
        <v>40</v>
      </c>
      <c r="C13" s="30"/>
      <c r="D13" s="30"/>
      <c r="E13" s="27"/>
      <c r="F13" s="31"/>
      <c r="G13" s="31"/>
      <c r="H13" s="31"/>
    </row>
    <row r="14" spans="1:8" ht="47.25" x14ac:dyDescent="0.25">
      <c r="A14" s="1" t="s">
        <v>59</v>
      </c>
      <c r="B14" s="30" t="s">
        <v>41</v>
      </c>
      <c r="C14" s="30" t="s">
        <v>42</v>
      </c>
      <c r="D14" s="30" t="s">
        <v>43</v>
      </c>
      <c r="E14" s="6">
        <v>500000</v>
      </c>
      <c r="F14" s="32">
        <f>+E14*0.6</f>
        <v>300000</v>
      </c>
      <c r="G14" s="32">
        <f>+E14*0.4</f>
        <v>200000</v>
      </c>
      <c r="H14" s="32"/>
    </row>
    <row r="15" spans="1:8" ht="15.6" customHeight="1" x14ac:dyDescent="0.25">
      <c r="A15" s="2">
        <v>3</v>
      </c>
      <c r="B15" s="29" t="s">
        <v>44</v>
      </c>
      <c r="C15" s="30"/>
      <c r="D15" s="30"/>
      <c r="E15" s="27"/>
      <c r="F15" s="31"/>
      <c r="G15" s="31"/>
      <c r="H15" s="31"/>
    </row>
    <row r="16" spans="1:8" ht="31.5" x14ac:dyDescent="0.25">
      <c r="A16" s="1" t="s">
        <v>60</v>
      </c>
      <c r="B16" s="30" t="s">
        <v>41</v>
      </c>
      <c r="C16" s="30" t="s">
        <v>45</v>
      </c>
      <c r="D16" s="30" t="s">
        <v>46</v>
      </c>
      <c r="E16" s="6">
        <v>400000</v>
      </c>
      <c r="F16" s="32">
        <f t="shared" ref="F16:F17" si="0">+E16*0.6</f>
        <v>240000</v>
      </c>
      <c r="G16" s="32">
        <f t="shared" ref="G16:G17" si="1">+E16*0.4</f>
        <v>160000</v>
      </c>
      <c r="H16" s="32"/>
    </row>
    <row r="17" spans="1:8" ht="31.5" x14ac:dyDescent="0.25">
      <c r="A17" s="1" t="s">
        <v>61</v>
      </c>
      <c r="B17" s="30" t="s">
        <v>41</v>
      </c>
      <c r="C17" s="30" t="s">
        <v>46</v>
      </c>
      <c r="D17" s="30" t="s">
        <v>47</v>
      </c>
      <c r="E17" s="6">
        <v>400000</v>
      </c>
      <c r="F17" s="32">
        <f t="shared" si="0"/>
        <v>240000</v>
      </c>
      <c r="G17" s="32">
        <f t="shared" si="1"/>
        <v>160000</v>
      </c>
      <c r="H17" s="32"/>
    </row>
    <row r="18" spans="1:8" ht="15.75" x14ac:dyDescent="0.25">
      <c r="A18" s="36">
        <v>4</v>
      </c>
      <c r="B18" s="37" t="s">
        <v>48</v>
      </c>
      <c r="C18" s="38"/>
      <c r="D18" s="38"/>
      <c r="E18" s="39"/>
      <c r="F18" s="39"/>
      <c r="G18" s="39"/>
      <c r="H18" s="39"/>
    </row>
    <row r="19" spans="1:8" ht="47.25" x14ac:dyDescent="0.25">
      <c r="A19" s="4" t="s">
        <v>62</v>
      </c>
      <c r="B19" s="26" t="s">
        <v>49</v>
      </c>
      <c r="C19" s="26" t="s">
        <v>50</v>
      </c>
      <c r="D19" s="26" t="s">
        <v>51</v>
      </c>
      <c r="E19" s="6">
        <v>400000</v>
      </c>
      <c r="F19" s="21">
        <f>+E19*0.6</f>
        <v>240000</v>
      </c>
      <c r="G19" s="21">
        <f>+E19*0.4</f>
        <v>160000</v>
      </c>
      <c r="H19" s="21"/>
    </row>
    <row r="20" spans="1:8" ht="15.75" x14ac:dyDescent="0.25">
      <c r="A20" s="52" t="s">
        <v>20</v>
      </c>
      <c r="B20" s="52"/>
      <c r="C20" s="52"/>
      <c r="D20" s="52"/>
      <c r="E20" s="52"/>
      <c r="F20" s="52"/>
      <c r="G20" s="52"/>
      <c r="H20" s="52"/>
    </row>
    <row r="21" spans="1:8" ht="15.75" x14ac:dyDescent="0.25">
      <c r="A21" s="51" t="s">
        <v>7</v>
      </c>
      <c r="B21" s="51"/>
      <c r="C21" s="51"/>
      <c r="D21" s="51"/>
      <c r="E21" s="51"/>
      <c r="F21" s="51"/>
      <c r="G21" s="51"/>
      <c r="H21" s="51"/>
    </row>
    <row r="22" spans="1:8" ht="31.5" x14ac:dyDescent="0.25">
      <c r="A22" s="1">
        <v>1</v>
      </c>
      <c r="B22" s="30" t="s">
        <v>63</v>
      </c>
      <c r="C22" s="24"/>
      <c r="D22" s="24"/>
      <c r="E22" s="40">
        <v>175000</v>
      </c>
      <c r="F22" s="24"/>
      <c r="G22" s="24"/>
      <c r="H22" s="24"/>
    </row>
    <row r="23" spans="1:8" ht="15.75" x14ac:dyDescent="0.25">
      <c r="A23" s="1">
        <v>2</v>
      </c>
      <c r="B23" s="30" t="s">
        <v>48</v>
      </c>
      <c r="C23" s="28"/>
      <c r="D23" s="28"/>
      <c r="E23" s="40">
        <v>140000</v>
      </c>
      <c r="F23" s="15"/>
      <c r="G23" s="15"/>
      <c r="H23" s="15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1">
    <mergeCell ref="A21:H21"/>
    <mergeCell ref="A20:H20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8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53" t="s">
        <v>52</v>
      </c>
      <c r="B2" s="53"/>
      <c r="C2" s="12"/>
      <c r="D2" s="12"/>
      <c r="E2" s="13"/>
      <c r="F2" s="13"/>
      <c r="G2" s="54" t="s">
        <v>19</v>
      </c>
      <c r="H2" s="54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59" t="s">
        <v>54</v>
      </c>
      <c r="B4" s="59"/>
      <c r="C4" s="59"/>
      <c r="D4" s="59"/>
      <c r="E4" s="59"/>
      <c r="F4" s="59"/>
      <c r="G4" s="59"/>
      <c r="H4" s="59"/>
    </row>
    <row r="5" spans="1:8" ht="15.75" x14ac:dyDescent="0.25">
      <c r="A5" s="60" t="s">
        <v>18</v>
      </c>
      <c r="B5" s="60"/>
      <c r="C5" s="60"/>
      <c r="D5" s="60"/>
      <c r="E5" s="60"/>
      <c r="F5" s="60"/>
      <c r="G5" s="60"/>
      <c r="H5" s="60"/>
    </row>
    <row r="6" spans="1:8" ht="15.75" x14ac:dyDescent="0.25">
      <c r="A6" s="61" t="s">
        <v>4</v>
      </c>
      <c r="B6" s="61"/>
      <c r="C6" s="61"/>
      <c r="D6" s="61"/>
      <c r="E6" s="61"/>
      <c r="F6" s="61"/>
      <c r="G6" s="61"/>
      <c r="H6" s="61"/>
    </row>
    <row r="7" spans="1:8" ht="15.75" x14ac:dyDescent="0.25">
      <c r="A7" s="62" t="s">
        <v>0</v>
      </c>
      <c r="B7" s="62" t="s">
        <v>1</v>
      </c>
      <c r="C7" s="64" t="s">
        <v>2</v>
      </c>
      <c r="D7" s="65"/>
      <c r="E7" s="58" t="s">
        <v>28</v>
      </c>
      <c r="F7" s="58"/>
      <c r="G7" s="58"/>
      <c r="H7" s="58"/>
    </row>
    <row r="8" spans="1:8" ht="15.75" x14ac:dyDescent="0.25">
      <c r="A8" s="63"/>
      <c r="B8" s="63"/>
      <c r="C8" s="2" t="s">
        <v>5</v>
      </c>
      <c r="D8" s="2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6" customHeight="1" x14ac:dyDescent="0.25">
      <c r="A9" s="2">
        <v>1</v>
      </c>
      <c r="B9" s="29" t="s">
        <v>30</v>
      </c>
      <c r="C9" s="41"/>
      <c r="D9" s="41"/>
      <c r="E9" s="4"/>
      <c r="F9" s="4"/>
      <c r="G9" s="4"/>
      <c r="H9" s="4"/>
    </row>
    <row r="10" spans="1:8" ht="31.5" customHeight="1" x14ac:dyDescent="0.25">
      <c r="A10" s="1" t="s">
        <v>56</v>
      </c>
      <c r="B10" s="30" t="s">
        <v>31</v>
      </c>
      <c r="C10" s="30" t="s">
        <v>32</v>
      </c>
      <c r="D10" s="30" t="s">
        <v>33</v>
      </c>
      <c r="E10" s="6">
        <f>'56.1. Đất ở tại nông thôn'!E10*0.8</f>
        <v>320000</v>
      </c>
      <c r="F10" s="15">
        <f t="shared" ref="F10" si="0">E10*0.6</f>
        <v>192000</v>
      </c>
      <c r="G10" s="15">
        <f t="shared" ref="G10" si="1">E10*0.4</f>
        <v>128000</v>
      </c>
      <c r="H10" s="15"/>
    </row>
    <row r="11" spans="1:8" ht="31.5" x14ac:dyDescent="0.25">
      <c r="A11" s="4" t="s">
        <v>57</v>
      </c>
      <c r="B11" s="33" t="s">
        <v>34</v>
      </c>
      <c r="C11" s="33" t="s">
        <v>35</v>
      </c>
      <c r="D11" s="33" t="s">
        <v>36</v>
      </c>
      <c r="E11" s="6">
        <f>'56.1. Đất ở tại nông thôn'!E11*0.8</f>
        <v>200000</v>
      </c>
      <c r="F11" s="15"/>
      <c r="G11" s="15"/>
      <c r="H11" s="15"/>
    </row>
    <row r="12" spans="1:8" ht="31.5" x14ac:dyDescent="0.25">
      <c r="A12" s="1" t="s">
        <v>58</v>
      </c>
      <c r="B12" s="35" t="s">
        <v>37</v>
      </c>
      <c r="C12" s="35" t="s">
        <v>38</v>
      </c>
      <c r="D12" s="35" t="s">
        <v>39</v>
      </c>
      <c r="E12" s="6">
        <f>'56.1. Đất ở tại nông thôn'!E12*0.8</f>
        <v>240000</v>
      </c>
      <c r="F12" s="15"/>
      <c r="G12" s="15"/>
      <c r="H12" s="15"/>
    </row>
    <row r="13" spans="1:8" ht="31.5" customHeight="1" x14ac:dyDescent="0.25">
      <c r="A13" s="2">
        <v>2</v>
      </c>
      <c r="B13" s="29" t="s">
        <v>40</v>
      </c>
      <c r="C13" s="41"/>
      <c r="D13" s="41"/>
      <c r="E13" s="6"/>
      <c r="F13" s="15"/>
      <c r="G13" s="15"/>
      <c r="H13" s="15"/>
    </row>
    <row r="14" spans="1:8" ht="45.95" customHeight="1" x14ac:dyDescent="0.25">
      <c r="A14" s="1" t="s">
        <v>59</v>
      </c>
      <c r="B14" s="30" t="s">
        <v>41</v>
      </c>
      <c r="C14" s="30" t="s">
        <v>42</v>
      </c>
      <c r="D14" s="30" t="s">
        <v>43</v>
      </c>
      <c r="E14" s="6">
        <f>'56.1. Đất ở tại nông thôn'!E14*0.8</f>
        <v>400000</v>
      </c>
      <c r="F14" s="15">
        <f t="shared" ref="F14:F19" si="2">E14*0.6</f>
        <v>240000</v>
      </c>
      <c r="G14" s="15">
        <f t="shared" ref="G14:G19" si="3">E14*0.4</f>
        <v>160000</v>
      </c>
      <c r="H14" s="15"/>
    </row>
    <row r="15" spans="1:8" ht="15.6" customHeight="1" x14ac:dyDescent="0.25">
      <c r="A15" s="2">
        <v>3</v>
      </c>
      <c r="B15" s="29" t="s">
        <v>44</v>
      </c>
      <c r="C15" s="30"/>
      <c r="D15" s="30"/>
      <c r="E15" s="6"/>
      <c r="F15" s="15"/>
      <c r="G15" s="15"/>
      <c r="H15" s="15"/>
    </row>
    <row r="16" spans="1:8" ht="31.5" x14ac:dyDescent="0.25">
      <c r="A16" s="1" t="s">
        <v>60</v>
      </c>
      <c r="B16" s="30" t="s">
        <v>41</v>
      </c>
      <c r="C16" s="30" t="s">
        <v>45</v>
      </c>
      <c r="D16" s="30" t="s">
        <v>46</v>
      </c>
      <c r="E16" s="6">
        <f>'56.1. Đất ở tại nông thôn'!E16*0.8</f>
        <v>320000</v>
      </c>
      <c r="F16" s="15">
        <f t="shared" si="2"/>
        <v>192000</v>
      </c>
      <c r="G16" s="15">
        <f t="shared" si="3"/>
        <v>128000</v>
      </c>
      <c r="H16" s="15"/>
    </row>
    <row r="17" spans="1:8" ht="31.5" x14ac:dyDescent="0.25">
      <c r="A17" s="1" t="s">
        <v>61</v>
      </c>
      <c r="B17" s="30" t="s">
        <v>41</v>
      </c>
      <c r="C17" s="30" t="s">
        <v>46</v>
      </c>
      <c r="D17" s="30" t="s">
        <v>47</v>
      </c>
      <c r="E17" s="6">
        <f>'56.1. Đất ở tại nông thôn'!E17*0.8</f>
        <v>320000</v>
      </c>
      <c r="F17" s="15">
        <f t="shared" si="2"/>
        <v>192000</v>
      </c>
      <c r="G17" s="15">
        <f t="shared" si="3"/>
        <v>128000</v>
      </c>
      <c r="H17" s="15"/>
    </row>
    <row r="18" spans="1:8" ht="15.75" x14ac:dyDescent="0.25">
      <c r="A18" s="36">
        <v>4</v>
      </c>
      <c r="B18" s="25" t="s">
        <v>48</v>
      </c>
      <c r="C18" s="26"/>
      <c r="D18" s="26"/>
      <c r="E18" s="6"/>
      <c r="F18" s="15"/>
      <c r="G18" s="15"/>
      <c r="H18" s="15"/>
    </row>
    <row r="19" spans="1:8" ht="47.25" x14ac:dyDescent="0.25">
      <c r="A19" s="4" t="s">
        <v>62</v>
      </c>
      <c r="B19" s="26" t="s">
        <v>49</v>
      </c>
      <c r="C19" s="26" t="s">
        <v>50</v>
      </c>
      <c r="D19" s="26" t="s">
        <v>51</v>
      </c>
      <c r="E19" s="6">
        <f>'56.1. Đất ở tại nông thôn'!E19*0.8</f>
        <v>320000</v>
      </c>
      <c r="F19" s="15">
        <f t="shared" si="2"/>
        <v>192000</v>
      </c>
      <c r="G19" s="15">
        <f t="shared" si="3"/>
        <v>128000</v>
      </c>
      <c r="H19" s="15"/>
    </row>
    <row r="20" spans="1:8" ht="15.75" x14ac:dyDescent="0.25">
      <c r="A20" s="52" t="s">
        <v>20</v>
      </c>
      <c r="B20" s="52"/>
      <c r="C20" s="52"/>
      <c r="D20" s="52"/>
      <c r="E20" s="52"/>
      <c r="F20" s="52"/>
      <c r="G20" s="52"/>
      <c r="H20" s="52"/>
    </row>
    <row r="21" spans="1:8" ht="15.75" x14ac:dyDescent="0.25">
      <c r="A21" s="51" t="s">
        <v>7</v>
      </c>
      <c r="B21" s="51"/>
      <c r="C21" s="51"/>
      <c r="D21" s="51"/>
      <c r="E21" s="51"/>
      <c r="F21" s="51"/>
      <c r="G21" s="51"/>
      <c r="H21" s="51"/>
    </row>
    <row r="22" spans="1:8" ht="31.5" x14ac:dyDescent="0.25">
      <c r="A22" s="4">
        <v>1</v>
      </c>
      <c r="B22" s="30" t="s">
        <v>63</v>
      </c>
      <c r="C22" s="24"/>
      <c r="D22" s="24"/>
      <c r="E22" s="21">
        <f>+'56.1. Đất ở tại nông thôn'!E22*0.8</f>
        <v>140000</v>
      </c>
      <c r="F22" s="24"/>
      <c r="G22" s="24"/>
      <c r="H22" s="24"/>
    </row>
    <row r="23" spans="1:8" ht="15.75" x14ac:dyDescent="0.25">
      <c r="A23" s="1">
        <v>2</v>
      </c>
      <c r="B23" s="30" t="s">
        <v>48</v>
      </c>
      <c r="C23" s="23"/>
      <c r="D23" s="23"/>
      <c r="E23" s="21">
        <f>+'56.1. Đất ở tại nông thôn'!E23*0.8</f>
        <v>112000</v>
      </c>
      <c r="F23" s="22"/>
      <c r="G23" s="22"/>
      <c r="H23" s="22"/>
    </row>
    <row r="24" spans="1:8" ht="62.25" customHeight="1" x14ac:dyDescent="0.25">
      <c r="A24" s="12"/>
      <c r="B24" s="12"/>
      <c r="C24" s="12" t="s">
        <v>26</v>
      </c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1">
    <mergeCell ref="A21:H21"/>
    <mergeCell ref="A7:A8"/>
    <mergeCell ref="B7:B8"/>
    <mergeCell ref="C7:D7"/>
    <mergeCell ref="E7:H7"/>
    <mergeCell ref="A20:H20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58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53" t="s">
        <v>52</v>
      </c>
      <c r="B2" s="53"/>
      <c r="C2" s="12"/>
      <c r="D2" s="12"/>
      <c r="E2" s="13"/>
      <c r="F2" s="13"/>
      <c r="G2" s="54" t="s">
        <v>19</v>
      </c>
      <c r="H2" s="54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59" t="s">
        <v>64</v>
      </c>
      <c r="B4" s="59"/>
      <c r="C4" s="59"/>
      <c r="D4" s="59"/>
      <c r="E4" s="59"/>
      <c r="F4" s="59"/>
      <c r="G4" s="59"/>
      <c r="H4" s="59"/>
    </row>
    <row r="5" spans="1:9" ht="15.75" x14ac:dyDescent="0.25">
      <c r="A5" s="60" t="s">
        <v>18</v>
      </c>
      <c r="B5" s="60"/>
      <c r="C5" s="60"/>
      <c r="D5" s="60"/>
      <c r="E5" s="60"/>
      <c r="F5" s="60"/>
      <c r="G5" s="60"/>
      <c r="H5" s="60"/>
    </row>
    <row r="6" spans="1:9" ht="15.75" x14ac:dyDescent="0.25">
      <c r="A6" s="61" t="s">
        <v>4</v>
      </c>
      <c r="B6" s="61"/>
      <c r="C6" s="61"/>
      <c r="D6" s="61"/>
      <c r="E6" s="61"/>
      <c r="F6" s="61"/>
      <c r="G6" s="61"/>
      <c r="H6" s="61"/>
    </row>
    <row r="7" spans="1:9" ht="15.75" x14ac:dyDescent="0.25">
      <c r="A7" s="58" t="s">
        <v>0</v>
      </c>
      <c r="B7" s="58" t="s">
        <v>1</v>
      </c>
      <c r="C7" s="58" t="s">
        <v>2</v>
      </c>
      <c r="D7" s="58"/>
      <c r="E7" s="58" t="s">
        <v>29</v>
      </c>
      <c r="F7" s="58"/>
      <c r="G7" s="58"/>
      <c r="H7" s="58"/>
    </row>
    <row r="8" spans="1:9" ht="15.75" x14ac:dyDescent="0.25">
      <c r="A8" s="58"/>
      <c r="B8" s="58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15.6" customHeight="1" x14ac:dyDescent="0.25">
      <c r="A9" s="2">
        <v>1</v>
      </c>
      <c r="B9" s="29" t="s">
        <v>30</v>
      </c>
      <c r="C9" s="30"/>
      <c r="D9" s="30"/>
      <c r="E9" s="4"/>
      <c r="F9" s="4"/>
      <c r="G9" s="4"/>
      <c r="H9" s="4"/>
    </row>
    <row r="10" spans="1:9" ht="31.5" customHeight="1" x14ac:dyDescent="0.25">
      <c r="A10" s="1" t="s">
        <v>56</v>
      </c>
      <c r="B10" s="30" t="s">
        <v>31</v>
      </c>
      <c r="C10" s="30" t="s">
        <v>32</v>
      </c>
      <c r="D10" s="30" t="s">
        <v>33</v>
      </c>
      <c r="E10" s="6">
        <f>'56.1. Đất ở tại nông thôn'!E10*0.7</f>
        <v>280000</v>
      </c>
      <c r="F10" s="15">
        <f t="shared" ref="F10" si="0">E10*0.6</f>
        <v>168000</v>
      </c>
      <c r="G10" s="15">
        <f t="shared" ref="G10" si="1">E10*0.4</f>
        <v>112000</v>
      </c>
      <c r="H10" s="15"/>
    </row>
    <row r="11" spans="1:9" ht="31.5" x14ac:dyDescent="0.25">
      <c r="A11" s="4" t="s">
        <v>57</v>
      </c>
      <c r="B11" s="33" t="s">
        <v>34</v>
      </c>
      <c r="C11" s="33" t="s">
        <v>35</v>
      </c>
      <c r="D11" s="33" t="s">
        <v>36</v>
      </c>
      <c r="E11" s="6">
        <f>'56.1. Đất ở tại nông thôn'!E11*0.7</f>
        <v>175000</v>
      </c>
      <c r="F11" s="15"/>
      <c r="G11" s="15"/>
      <c r="H11" s="15"/>
    </row>
    <row r="12" spans="1:9" ht="31.5" x14ac:dyDescent="0.25">
      <c r="A12" s="1" t="s">
        <v>58</v>
      </c>
      <c r="B12" s="35" t="s">
        <v>37</v>
      </c>
      <c r="C12" s="35" t="s">
        <v>38</v>
      </c>
      <c r="D12" s="35" t="s">
        <v>39</v>
      </c>
      <c r="E12" s="6">
        <f>'56.1. Đất ở tại nông thôn'!E12*0.7</f>
        <v>210000</v>
      </c>
      <c r="F12" s="15"/>
      <c r="G12" s="15"/>
      <c r="H12" s="15"/>
    </row>
    <row r="13" spans="1:9" ht="31.5" customHeight="1" x14ac:dyDescent="0.25">
      <c r="A13" s="2">
        <v>2</v>
      </c>
      <c r="B13" s="29" t="s">
        <v>40</v>
      </c>
      <c r="C13" s="30"/>
      <c r="D13" s="30"/>
      <c r="E13" s="6"/>
      <c r="F13" s="15"/>
      <c r="G13" s="15"/>
      <c r="H13" s="15"/>
    </row>
    <row r="14" spans="1:9" ht="47.25" x14ac:dyDescent="0.25">
      <c r="A14" s="1" t="s">
        <v>59</v>
      </c>
      <c r="B14" s="30" t="s">
        <v>41</v>
      </c>
      <c r="C14" s="30" t="s">
        <v>42</v>
      </c>
      <c r="D14" s="30" t="s">
        <v>43</v>
      </c>
      <c r="E14" s="6">
        <f>'56.1. Đất ở tại nông thôn'!E14*0.7</f>
        <v>350000</v>
      </c>
      <c r="F14" s="15">
        <f t="shared" ref="F14:F19" si="2">E14*0.6</f>
        <v>210000</v>
      </c>
      <c r="G14" s="15">
        <f t="shared" ref="G14:G19" si="3">E14*0.4</f>
        <v>140000</v>
      </c>
      <c r="H14" s="15"/>
    </row>
    <row r="15" spans="1:9" ht="15.6" customHeight="1" x14ac:dyDescent="0.25">
      <c r="A15" s="2">
        <v>3</v>
      </c>
      <c r="B15" s="29" t="s">
        <v>44</v>
      </c>
      <c r="C15" s="30"/>
      <c r="D15" s="30"/>
      <c r="E15" s="6"/>
      <c r="F15" s="15"/>
      <c r="G15" s="15"/>
      <c r="H15" s="15"/>
    </row>
    <row r="16" spans="1:9" ht="31.5" x14ac:dyDescent="0.25">
      <c r="A16" s="1" t="s">
        <v>60</v>
      </c>
      <c r="B16" s="30" t="s">
        <v>41</v>
      </c>
      <c r="C16" s="30" t="s">
        <v>45</v>
      </c>
      <c r="D16" s="30" t="s">
        <v>46</v>
      </c>
      <c r="E16" s="6">
        <f>'56.1. Đất ở tại nông thôn'!E16*0.7</f>
        <v>280000</v>
      </c>
      <c r="F16" s="15">
        <f t="shared" si="2"/>
        <v>168000</v>
      </c>
      <c r="G16" s="15">
        <f t="shared" si="3"/>
        <v>112000</v>
      </c>
      <c r="H16" s="15"/>
    </row>
    <row r="17" spans="1:8" ht="31.5" x14ac:dyDescent="0.25">
      <c r="A17" s="1" t="s">
        <v>61</v>
      </c>
      <c r="B17" s="30" t="s">
        <v>41</v>
      </c>
      <c r="C17" s="30" t="s">
        <v>46</v>
      </c>
      <c r="D17" s="30" t="s">
        <v>47</v>
      </c>
      <c r="E17" s="6">
        <f>'56.1. Đất ở tại nông thôn'!E17*0.7</f>
        <v>280000</v>
      </c>
      <c r="F17" s="15">
        <f t="shared" si="2"/>
        <v>168000</v>
      </c>
      <c r="G17" s="15">
        <f t="shared" si="3"/>
        <v>112000</v>
      </c>
      <c r="H17" s="15"/>
    </row>
    <row r="18" spans="1:8" ht="15.75" x14ac:dyDescent="0.25">
      <c r="A18" s="36">
        <v>4</v>
      </c>
      <c r="B18" s="25" t="s">
        <v>48</v>
      </c>
      <c r="C18" s="26"/>
      <c r="D18" s="26"/>
      <c r="E18" s="6"/>
      <c r="F18" s="15"/>
      <c r="G18" s="15"/>
      <c r="H18" s="15"/>
    </row>
    <row r="19" spans="1:8" ht="47.25" x14ac:dyDescent="0.25">
      <c r="A19" s="4" t="s">
        <v>62</v>
      </c>
      <c r="B19" s="26" t="s">
        <v>49</v>
      </c>
      <c r="C19" s="26" t="s">
        <v>50</v>
      </c>
      <c r="D19" s="26" t="s">
        <v>51</v>
      </c>
      <c r="E19" s="6">
        <f>'56.1. Đất ở tại nông thôn'!E19*0.7</f>
        <v>280000</v>
      </c>
      <c r="F19" s="15">
        <f t="shared" si="2"/>
        <v>168000</v>
      </c>
      <c r="G19" s="15">
        <f t="shared" si="3"/>
        <v>112000</v>
      </c>
      <c r="H19" s="15"/>
    </row>
    <row r="20" spans="1:8" ht="15.75" x14ac:dyDescent="0.25">
      <c r="A20" s="52" t="s">
        <v>20</v>
      </c>
      <c r="B20" s="52"/>
      <c r="C20" s="52"/>
      <c r="D20" s="52"/>
      <c r="E20" s="52"/>
      <c r="F20" s="52"/>
      <c r="G20" s="52"/>
      <c r="H20" s="52"/>
    </row>
    <row r="21" spans="1:8" ht="15.75" x14ac:dyDescent="0.25">
      <c r="A21" s="51" t="s">
        <v>7</v>
      </c>
      <c r="B21" s="51"/>
      <c r="C21" s="51"/>
      <c r="D21" s="51"/>
      <c r="E21" s="51"/>
      <c r="F21" s="51"/>
      <c r="G21" s="51"/>
      <c r="H21" s="51"/>
    </row>
    <row r="22" spans="1:8" ht="31.5" x14ac:dyDescent="0.25">
      <c r="A22" s="4">
        <v>1</v>
      </c>
      <c r="B22" s="30" t="s">
        <v>63</v>
      </c>
      <c r="C22" s="24"/>
      <c r="D22" s="24"/>
      <c r="E22" s="21">
        <f>+'56.1. Đất ở tại nông thôn'!E22*0.7</f>
        <v>122499.99999999999</v>
      </c>
      <c r="F22" s="24"/>
      <c r="G22" s="24"/>
      <c r="H22" s="24"/>
    </row>
    <row r="23" spans="1:8" ht="15.75" x14ac:dyDescent="0.25">
      <c r="A23" s="1">
        <v>2</v>
      </c>
      <c r="B23" s="30" t="s">
        <v>48</v>
      </c>
      <c r="C23" s="23"/>
      <c r="D23" s="23"/>
      <c r="E23" s="21">
        <f>+'56.1. Đất ở tại nông thôn'!E23*0.7</f>
        <v>98000</v>
      </c>
      <c r="F23" s="22"/>
      <c r="G23" s="22"/>
      <c r="H23" s="22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1">
    <mergeCell ref="A21:H21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20:H2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9"/>
  <sheetViews>
    <sheetView view="pageBreakPreview" zoomScaleNormal="100" zoomScaleSheetLayoutView="100" workbookViewId="0">
      <selection activeCell="B14" sqref="B14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53" t="s">
        <v>52</v>
      </c>
      <c r="B2" s="53"/>
      <c r="C2" s="8"/>
      <c r="D2" s="8"/>
      <c r="E2" s="20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55" t="s">
        <v>55</v>
      </c>
      <c r="B4" s="55"/>
      <c r="C4" s="55"/>
      <c r="D4" s="55"/>
      <c r="E4" s="55"/>
    </row>
    <row r="5" spans="1:8" s="3" customFormat="1" ht="15.6" customHeight="1" x14ac:dyDescent="0.25">
      <c r="A5" s="60" t="s">
        <v>18</v>
      </c>
      <c r="B5" s="60"/>
      <c r="C5" s="60"/>
      <c r="D5" s="60"/>
      <c r="E5" s="60"/>
      <c r="F5" s="50"/>
      <c r="G5" s="50"/>
      <c r="H5" s="50"/>
    </row>
    <row r="6" spans="1:8" x14ac:dyDescent="0.25">
      <c r="A6" s="70" t="s">
        <v>24</v>
      </c>
      <c r="B6" s="70"/>
      <c r="C6" s="70"/>
      <c r="D6" s="70"/>
      <c r="E6" s="70"/>
    </row>
    <row r="7" spans="1:8" x14ac:dyDescent="0.25">
      <c r="A7" s="70" t="s">
        <v>11</v>
      </c>
      <c r="B7" s="70"/>
      <c r="C7" s="70"/>
      <c r="D7" s="70"/>
      <c r="E7" s="70"/>
    </row>
    <row r="8" spans="1:8" x14ac:dyDescent="0.25">
      <c r="A8" s="57" t="s">
        <v>16</v>
      </c>
      <c r="B8" s="57"/>
      <c r="C8" s="57"/>
      <c r="D8" s="57"/>
      <c r="E8" s="57"/>
    </row>
    <row r="9" spans="1:8" x14ac:dyDescent="0.25">
      <c r="A9" s="62" t="s">
        <v>12</v>
      </c>
      <c r="B9" s="62" t="s">
        <v>22</v>
      </c>
      <c r="C9" s="69" t="s">
        <v>21</v>
      </c>
      <c r="D9" s="69"/>
      <c r="E9" s="69"/>
    </row>
    <row r="10" spans="1:8" x14ac:dyDescent="0.25">
      <c r="A10" s="63"/>
      <c r="B10" s="63"/>
      <c r="C10" s="2" t="s">
        <v>3</v>
      </c>
      <c r="D10" s="2" t="s">
        <v>8</v>
      </c>
      <c r="E10" s="2" t="s">
        <v>9</v>
      </c>
    </row>
    <row r="11" spans="1:8" x14ac:dyDescent="0.25">
      <c r="A11" s="42">
        <f>MAX(A9)+1</f>
        <v>1</v>
      </c>
      <c r="B11" s="43" t="s">
        <v>44</v>
      </c>
      <c r="C11" s="44">
        <v>58000</v>
      </c>
      <c r="D11" s="44">
        <v>52000</v>
      </c>
      <c r="E11" s="44">
        <v>46000</v>
      </c>
    </row>
    <row r="12" spans="1:8" x14ac:dyDescent="0.25">
      <c r="A12" s="42">
        <f>MAX(A11)+1</f>
        <v>2</v>
      </c>
      <c r="B12" s="43" t="s">
        <v>30</v>
      </c>
      <c r="C12" s="44">
        <v>58000</v>
      </c>
      <c r="D12" s="44">
        <v>52000</v>
      </c>
      <c r="E12" s="44">
        <v>46000</v>
      </c>
    </row>
    <row r="13" spans="1:8" x14ac:dyDescent="0.25">
      <c r="A13" s="42">
        <f>MAX(A12)+1</f>
        <v>3</v>
      </c>
      <c r="B13" s="43" t="s">
        <v>40</v>
      </c>
      <c r="C13" s="44">
        <v>58000</v>
      </c>
      <c r="D13" s="44">
        <v>52000</v>
      </c>
      <c r="E13" s="44">
        <v>46000</v>
      </c>
    </row>
    <row r="14" spans="1:8" x14ac:dyDescent="0.25">
      <c r="A14" s="42">
        <f t="shared" ref="A14" si="0">MAX(A13)+1</f>
        <v>4</v>
      </c>
      <c r="B14" s="43" t="s">
        <v>48</v>
      </c>
      <c r="C14" s="44">
        <v>51000</v>
      </c>
      <c r="D14" s="44">
        <v>46000</v>
      </c>
      <c r="E14" s="44">
        <v>41000</v>
      </c>
    </row>
    <row r="15" spans="1:8" x14ac:dyDescent="0.25">
      <c r="A15" s="45"/>
      <c r="B15" s="46"/>
      <c r="C15" s="47"/>
      <c r="D15" s="47"/>
      <c r="E15" s="47"/>
    </row>
    <row r="16" spans="1:8" x14ac:dyDescent="0.25">
      <c r="A16" s="70" t="s">
        <v>25</v>
      </c>
      <c r="B16" s="70"/>
      <c r="C16" s="70"/>
      <c r="D16" s="70"/>
      <c r="E16" s="70"/>
    </row>
    <row r="17" spans="1:5" x14ac:dyDescent="0.25">
      <c r="A17" s="57" t="s">
        <v>16</v>
      </c>
      <c r="B17" s="57"/>
      <c r="C17" s="57"/>
      <c r="D17" s="57"/>
      <c r="E17" s="57"/>
    </row>
    <row r="18" spans="1:5" x14ac:dyDescent="0.25">
      <c r="A18" s="62" t="s">
        <v>12</v>
      </c>
      <c r="B18" s="62" t="s">
        <v>22</v>
      </c>
      <c r="C18" s="69" t="s">
        <v>21</v>
      </c>
      <c r="D18" s="69"/>
      <c r="E18" s="69"/>
    </row>
    <row r="19" spans="1:5" x14ac:dyDescent="0.25">
      <c r="A19" s="63"/>
      <c r="B19" s="63"/>
      <c r="C19" s="2" t="s">
        <v>3</v>
      </c>
      <c r="D19" s="2" t="s">
        <v>8</v>
      </c>
      <c r="E19" s="2" t="s">
        <v>9</v>
      </c>
    </row>
    <row r="20" spans="1:5" x14ac:dyDescent="0.25">
      <c r="A20" s="1">
        <f>MAX(A18)+1</f>
        <v>1</v>
      </c>
      <c r="B20" s="19" t="str">
        <f>B11</f>
        <v>Xã Thượng Cường cũ</v>
      </c>
      <c r="C20" s="44">
        <v>52000</v>
      </c>
      <c r="D20" s="44">
        <v>47000</v>
      </c>
      <c r="E20" s="44">
        <v>42000</v>
      </c>
    </row>
    <row r="21" spans="1:5" x14ac:dyDescent="0.25">
      <c r="A21" s="1">
        <f t="shared" ref="A21:A23" si="1">MAX(A20)+1</f>
        <v>2</v>
      </c>
      <c r="B21" s="19" t="str">
        <f>B12</f>
        <v>Xã Bằng Mạc cũ</v>
      </c>
      <c r="C21" s="44">
        <v>52000</v>
      </c>
      <c r="D21" s="44">
        <v>47000</v>
      </c>
      <c r="E21" s="44">
        <v>42000</v>
      </c>
    </row>
    <row r="22" spans="1:5" x14ac:dyDescent="0.25">
      <c r="A22" s="1">
        <f t="shared" si="1"/>
        <v>3</v>
      </c>
      <c r="B22" s="19" t="str">
        <f>B13</f>
        <v>Xã Gia Lộc cũ</v>
      </c>
      <c r="C22" s="44">
        <v>52000</v>
      </c>
      <c r="D22" s="44">
        <v>47000</v>
      </c>
      <c r="E22" s="44">
        <v>42000</v>
      </c>
    </row>
    <row r="23" spans="1:5" x14ac:dyDescent="0.25">
      <c r="A23" s="1">
        <f t="shared" si="1"/>
        <v>4</v>
      </c>
      <c r="B23" s="19" t="str">
        <f>B14</f>
        <v>Xã Bằng Hữu cũ</v>
      </c>
      <c r="C23" s="44">
        <v>45000</v>
      </c>
      <c r="D23" s="44">
        <v>41000</v>
      </c>
      <c r="E23" s="44">
        <v>36000</v>
      </c>
    </row>
    <row r="24" spans="1:5" x14ac:dyDescent="0.25">
      <c r="A24" s="48"/>
      <c r="B24" s="49"/>
      <c r="C24" s="47"/>
      <c r="D24" s="47"/>
      <c r="E24" s="47"/>
    </row>
    <row r="25" spans="1:5" x14ac:dyDescent="0.25">
      <c r="A25" s="70" t="s">
        <v>13</v>
      </c>
      <c r="B25" s="70"/>
      <c r="C25" s="70"/>
      <c r="D25" s="70"/>
      <c r="E25" s="70"/>
    </row>
    <row r="26" spans="1:5" x14ac:dyDescent="0.25">
      <c r="A26" s="57" t="s">
        <v>16</v>
      </c>
      <c r="B26" s="57"/>
      <c r="C26" s="57"/>
      <c r="D26" s="57"/>
      <c r="E26" s="57"/>
    </row>
    <row r="27" spans="1:5" x14ac:dyDescent="0.25">
      <c r="A27" s="62" t="s">
        <v>12</v>
      </c>
      <c r="B27" s="62" t="s">
        <v>22</v>
      </c>
      <c r="C27" s="69" t="s">
        <v>21</v>
      </c>
      <c r="D27" s="69"/>
      <c r="E27" s="69"/>
    </row>
    <row r="28" spans="1:5" x14ac:dyDescent="0.25">
      <c r="A28" s="63"/>
      <c r="B28" s="63"/>
      <c r="C28" s="2" t="s">
        <v>3</v>
      </c>
      <c r="D28" s="2" t="s">
        <v>8</v>
      </c>
      <c r="E28" s="2" t="s">
        <v>9</v>
      </c>
    </row>
    <row r="29" spans="1:5" x14ac:dyDescent="0.25">
      <c r="A29" s="1">
        <f>MAX(A27)+1</f>
        <v>1</v>
      </c>
      <c r="B29" s="19" t="str">
        <f>B11</f>
        <v>Xã Thượng Cường cũ</v>
      </c>
      <c r="C29" s="44">
        <f ca="1">INDEX('[1]Tổng hợp'!$E$228:$R$232,MATCH($C29,'[1]Tổng hợp'!$E$214:$E$218,0),MATCH(C$28,'[1]Tổng hợp'!$E$214:$R$214,0))</f>
        <v>46000</v>
      </c>
      <c r="D29" s="44">
        <f ca="1">INDEX('[1]Tổng hợp'!$E$228:$R$232,MATCH($C29,'[1]Tổng hợp'!$E$214:$E$218,0),MATCH(D$28,'[1]Tổng hợp'!$E$214:$R$214,0))</f>
        <v>41000</v>
      </c>
      <c r="E29" s="44">
        <f ca="1">INDEX('[1]Tổng hợp'!$E$228:$R$232,MATCH($C29,'[1]Tổng hợp'!$E$214:$E$218,0),MATCH(E$28,'[1]Tổng hợp'!$E$214:$R$214,0))</f>
        <v>37000</v>
      </c>
    </row>
    <row r="30" spans="1:5" x14ac:dyDescent="0.25">
      <c r="A30" s="1">
        <f t="shared" ref="A30:A32" si="2">MAX(A29)+1</f>
        <v>2</v>
      </c>
      <c r="B30" s="19" t="str">
        <f>B12</f>
        <v>Xã Bằng Mạc cũ</v>
      </c>
      <c r="C30" s="44">
        <f ca="1">INDEX('[1]Tổng hợp'!$E$228:$R$232,MATCH($C30,'[1]Tổng hợp'!$E$214:$E$218,0),MATCH(C$28,'[1]Tổng hợp'!$E$214:$R$214,0))</f>
        <v>46000</v>
      </c>
      <c r="D30" s="44">
        <f ca="1">INDEX('[1]Tổng hợp'!$E$228:$R$232,MATCH($C30,'[1]Tổng hợp'!$E$214:$E$218,0),MATCH(D$28,'[1]Tổng hợp'!$E$214:$R$214,0))</f>
        <v>41000</v>
      </c>
      <c r="E30" s="44">
        <f ca="1">INDEX('[1]Tổng hợp'!$E$228:$R$232,MATCH($C30,'[1]Tổng hợp'!$E$214:$E$218,0),MATCH(E$28,'[1]Tổng hợp'!$E$214:$R$214,0))</f>
        <v>37000</v>
      </c>
    </row>
    <row r="31" spans="1:5" x14ac:dyDescent="0.25">
      <c r="A31" s="1">
        <f t="shared" si="2"/>
        <v>3</v>
      </c>
      <c r="B31" s="19" t="str">
        <f>B13</f>
        <v>Xã Gia Lộc cũ</v>
      </c>
      <c r="C31" s="44">
        <f ca="1">INDEX('[1]Tổng hợp'!$E$228:$R$232,MATCH($C31,'[1]Tổng hợp'!$E$214:$E$218,0),MATCH(C$28,'[1]Tổng hợp'!$E$214:$R$214,0))</f>
        <v>46000</v>
      </c>
      <c r="D31" s="44">
        <f ca="1">INDEX('[1]Tổng hợp'!$E$228:$R$232,MATCH($C31,'[1]Tổng hợp'!$E$214:$E$218,0),MATCH(D$28,'[1]Tổng hợp'!$E$214:$R$214,0))</f>
        <v>41000</v>
      </c>
      <c r="E31" s="44">
        <f ca="1">INDEX('[1]Tổng hợp'!$E$228:$R$232,MATCH($C31,'[1]Tổng hợp'!$E$214:$E$218,0),MATCH(E$28,'[1]Tổng hợp'!$E$214:$R$214,0))</f>
        <v>37000</v>
      </c>
    </row>
    <row r="32" spans="1:5" x14ac:dyDescent="0.25">
      <c r="A32" s="1">
        <f t="shared" si="2"/>
        <v>4</v>
      </c>
      <c r="B32" s="19" t="str">
        <f>B14</f>
        <v>Xã Bằng Hữu cũ</v>
      </c>
      <c r="C32" s="44">
        <f ca="1">INDEX('[1]Tổng hợp'!$E$228:$R$232,MATCH($C32,'[1]Tổng hợp'!$E$214:$E$218,0),MATCH(C$28,'[1]Tổng hợp'!$E$214:$R$214,0))</f>
        <v>40000</v>
      </c>
      <c r="D32" s="44">
        <f ca="1">INDEX('[1]Tổng hợp'!$E$228:$R$232,MATCH($C32,'[1]Tổng hợp'!$E$214:$E$218,0),MATCH(D$28,'[1]Tổng hợp'!$E$214:$R$214,0))</f>
        <v>36000</v>
      </c>
      <c r="E32" s="44">
        <f ca="1">INDEX('[1]Tổng hợp'!$E$228:$R$232,MATCH($C32,'[1]Tổng hợp'!$E$214:$E$218,0),MATCH(E$28,'[1]Tổng hợp'!$E$214:$R$214,0))</f>
        <v>32000</v>
      </c>
    </row>
    <row r="33" spans="1:5" x14ac:dyDescent="0.25">
      <c r="A33" s="48"/>
      <c r="B33" s="49"/>
      <c r="C33" s="47"/>
      <c r="D33" s="47"/>
      <c r="E33" s="47"/>
    </row>
    <row r="34" spans="1:5" x14ac:dyDescent="0.25">
      <c r="A34" s="70" t="s">
        <v>14</v>
      </c>
      <c r="B34" s="70"/>
      <c r="C34" s="70"/>
      <c r="D34" s="70"/>
      <c r="E34" s="70"/>
    </row>
    <row r="35" spans="1:5" x14ac:dyDescent="0.25">
      <c r="A35" s="57" t="s">
        <v>16</v>
      </c>
      <c r="B35" s="57"/>
      <c r="C35" s="57"/>
      <c r="D35" s="57"/>
      <c r="E35" s="57"/>
    </row>
    <row r="36" spans="1:5" x14ac:dyDescent="0.25">
      <c r="A36" s="62" t="s">
        <v>12</v>
      </c>
      <c r="B36" s="62" t="s">
        <v>22</v>
      </c>
      <c r="C36" s="69" t="s">
        <v>21</v>
      </c>
      <c r="D36" s="69"/>
      <c r="E36" s="69"/>
    </row>
    <row r="37" spans="1:5" x14ac:dyDescent="0.25">
      <c r="A37" s="63"/>
      <c r="B37" s="63"/>
      <c r="C37" s="2" t="s">
        <v>3</v>
      </c>
      <c r="D37" s="2" t="s">
        <v>8</v>
      </c>
      <c r="E37" s="2" t="s">
        <v>9</v>
      </c>
    </row>
    <row r="38" spans="1:5" x14ac:dyDescent="0.25">
      <c r="A38" s="1">
        <f>MAX(A36)+1</f>
        <v>1</v>
      </c>
      <c r="B38" s="19" t="str">
        <f>B11</f>
        <v>Xã Thượng Cường cũ</v>
      </c>
      <c r="C38" s="44">
        <v>39000</v>
      </c>
      <c r="D38" s="44">
        <v>35000</v>
      </c>
      <c r="E38" s="44">
        <v>31000</v>
      </c>
    </row>
    <row r="39" spans="1:5" x14ac:dyDescent="0.25">
      <c r="A39" s="1">
        <f t="shared" ref="A39:A41" si="3">MAX(A38)+1</f>
        <v>2</v>
      </c>
      <c r="B39" s="19" t="str">
        <f>B12</f>
        <v>Xã Bằng Mạc cũ</v>
      </c>
      <c r="C39" s="44">
        <v>39000</v>
      </c>
      <c r="D39" s="44">
        <v>35000</v>
      </c>
      <c r="E39" s="44">
        <v>31000</v>
      </c>
    </row>
    <row r="40" spans="1:5" x14ac:dyDescent="0.25">
      <c r="A40" s="1">
        <f t="shared" si="3"/>
        <v>3</v>
      </c>
      <c r="B40" s="19" t="str">
        <f>B13</f>
        <v>Xã Gia Lộc cũ</v>
      </c>
      <c r="C40" s="44">
        <v>39000</v>
      </c>
      <c r="D40" s="44">
        <v>35000</v>
      </c>
      <c r="E40" s="44">
        <v>31000</v>
      </c>
    </row>
    <row r="41" spans="1:5" x14ac:dyDescent="0.25">
      <c r="A41" s="1">
        <f t="shared" si="3"/>
        <v>4</v>
      </c>
      <c r="B41" s="19" t="str">
        <f>B14</f>
        <v>Xã Bằng Hữu cũ</v>
      </c>
      <c r="C41" s="44">
        <v>36000</v>
      </c>
      <c r="D41" s="44">
        <v>32000</v>
      </c>
      <c r="E41" s="44">
        <v>30000</v>
      </c>
    </row>
    <row r="42" spans="1:5" x14ac:dyDescent="0.25">
      <c r="A42" s="48"/>
      <c r="B42" s="49"/>
      <c r="C42" s="47"/>
      <c r="D42" s="47"/>
      <c r="E42" s="47"/>
    </row>
    <row r="43" spans="1:5" x14ac:dyDescent="0.25">
      <c r="A43" s="70" t="s">
        <v>15</v>
      </c>
      <c r="B43" s="70"/>
      <c r="C43" s="70"/>
      <c r="D43" s="70"/>
      <c r="E43" s="70"/>
    </row>
    <row r="44" spans="1:5" x14ac:dyDescent="0.25">
      <c r="A44" s="71" t="s">
        <v>16</v>
      </c>
      <c r="B44" s="71"/>
      <c r="C44" s="71"/>
      <c r="D44" s="71"/>
      <c r="E44" s="71"/>
    </row>
    <row r="45" spans="1:5" ht="31.5" x14ac:dyDescent="0.25">
      <c r="A45" s="2" t="s">
        <v>12</v>
      </c>
      <c r="B45" s="17" t="s">
        <v>22</v>
      </c>
      <c r="C45" s="69" t="s">
        <v>21</v>
      </c>
      <c r="D45" s="69"/>
      <c r="E45" s="69"/>
    </row>
    <row r="46" spans="1:5" x14ac:dyDescent="0.25">
      <c r="A46" s="1">
        <f>MAX(A45)+1</f>
        <v>1</v>
      </c>
      <c r="B46" s="19" t="str">
        <f>B11</f>
        <v>Xã Thượng Cường cũ</v>
      </c>
      <c r="C46" s="66">
        <v>8000</v>
      </c>
      <c r="D46" s="67"/>
      <c r="E46" s="68"/>
    </row>
    <row r="47" spans="1:5" x14ac:dyDescent="0.25">
      <c r="A47" s="1">
        <f t="shared" ref="A47:A49" si="4">MAX(A46)+1</f>
        <v>2</v>
      </c>
      <c r="B47" s="19" t="str">
        <f>B12</f>
        <v>Xã Bằng Mạc cũ</v>
      </c>
      <c r="C47" s="66">
        <v>8000</v>
      </c>
      <c r="D47" s="67"/>
      <c r="E47" s="68"/>
    </row>
    <row r="48" spans="1:5" x14ac:dyDescent="0.25">
      <c r="A48" s="1">
        <f t="shared" si="4"/>
        <v>3</v>
      </c>
      <c r="B48" s="19" t="str">
        <f>B13</f>
        <v>Xã Gia Lộc cũ</v>
      </c>
      <c r="C48" s="66">
        <v>8000</v>
      </c>
      <c r="D48" s="67"/>
      <c r="E48" s="68"/>
    </row>
    <row r="49" spans="1:5" x14ac:dyDescent="0.25">
      <c r="A49" s="1">
        <f t="shared" si="4"/>
        <v>4</v>
      </c>
      <c r="B49" s="19" t="str">
        <f>B14</f>
        <v>Xã Bằng Hữu cũ</v>
      </c>
      <c r="C49" s="66">
        <v>6000</v>
      </c>
      <c r="D49" s="67"/>
      <c r="E49" s="68"/>
    </row>
  </sheetData>
  <mergeCells count="31">
    <mergeCell ref="A2:B2"/>
    <mergeCell ref="A8:E8"/>
    <mergeCell ref="A17:E17"/>
    <mergeCell ref="A26:E26"/>
    <mergeCell ref="A6:E6"/>
    <mergeCell ref="A7:E7"/>
    <mergeCell ref="A16:E16"/>
    <mergeCell ref="A25:E25"/>
    <mergeCell ref="A9:A10"/>
    <mergeCell ref="B9:B10"/>
    <mergeCell ref="C18:E18"/>
    <mergeCell ref="C9:E9"/>
    <mergeCell ref="A18:A19"/>
    <mergeCell ref="B18:B19"/>
    <mergeCell ref="A4:E4"/>
    <mergeCell ref="A5:E5"/>
    <mergeCell ref="C49:E49"/>
    <mergeCell ref="A27:A28"/>
    <mergeCell ref="B27:B28"/>
    <mergeCell ref="C27:E27"/>
    <mergeCell ref="C48:E48"/>
    <mergeCell ref="C46:E46"/>
    <mergeCell ref="C47:E47"/>
    <mergeCell ref="A34:E34"/>
    <mergeCell ref="A43:E43"/>
    <mergeCell ref="A35:E35"/>
    <mergeCell ref="A44:E44"/>
    <mergeCell ref="C45:E45"/>
    <mergeCell ref="C36:E36"/>
    <mergeCell ref="A36:A37"/>
    <mergeCell ref="B36:B37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56.1. Đất ở tại nông thôn</vt:lpstr>
      <vt:lpstr>56.2. Đất TMDV tại nông thôn</vt:lpstr>
      <vt:lpstr>56.3. Đất SXPNN tại nông thôn</vt:lpstr>
      <vt:lpstr>56.4. Đất NN</vt:lpstr>
      <vt:lpstr>'56.1. Đất ở tại nông thôn'!Print_Titles</vt:lpstr>
      <vt:lpstr>'56.2. Đất TMDV tại nông thôn'!Print_Titles</vt:lpstr>
      <vt:lpstr>'56.3. Đất SXPNN tại nông thôn'!Print_Titles</vt:lpstr>
      <vt:lpstr>'56.1. Đất ở tại nông thôn'!Vùng_In</vt:lpstr>
      <vt:lpstr>'56.2. Đất TMDV tại nông thôn'!Vùng_In</vt:lpstr>
      <vt:lpstr>'56.3. Đất SXPNN tại nông thôn'!Vùng_In</vt:lpstr>
      <vt:lpstr>'56.4.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2025-08-31T09:30:32Z</dcterms:modified>
</cp:coreProperties>
</file>